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glopole- SCOT\"/>
    </mc:Choice>
  </mc:AlternateContent>
  <xr:revisionPtr revIDLastSave="0" documentId="8_{0F41B357-0017-4F16-BDE6-5E39375073EF}" xr6:coauthVersionLast="47" xr6:coauthVersionMax="47" xr10:uidLastSave="{00000000-0000-0000-0000-000000000000}"/>
  <bookViews>
    <workbookView xWindow="-120" yWindow="-120" windowWidth="24240" windowHeight="13020" xr2:uid="{621F6E5B-5DCE-482B-88E3-C72CF9352FDD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1" l="1"/>
  <c r="K8" i="1"/>
  <c r="L8" i="1" s="1"/>
  <c r="G8" i="1"/>
  <c r="O7" i="1"/>
  <c r="P7" i="1" s="1"/>
  <c r="K7" i="1"/>
  <c r="L7" i="1" s="1"/>
  <c r="G7" i="1"/>
  <c r="H7" i="1" s="1"/>
  <c r="O4" i="1"/>
  <c r="P8" i="1" s="1"/>
  <c r="K4" i="1"/>
  <c r="L9" i="1" s="1"/>
  <c r="G4" i="1"/>
  <c r="H9" i="1" s="1"/>
  <c r="H8" i="1" l="1"/>
  <c r="P9" i="1"/>
  <c r="C4" i="1"/>
  <c r="D7" i="1" l="1"/>
  <c r="D8" i="1"/>
  <c r="D9" i="1"/>
</calcChain>
</file>

<file path=xl/sharedStrings.xml><?xml version="1.0" encoding="utf-8"?>
<sst xmlns="http://schemas.openxmlformats.org/spreadsheetml/2006/main" count="144" uniqueCount="114">
  <si>
    <t>Métropole</t>
  </si>
  <si>
    <t>Pôles de développement</t>
  </si>
  <si>
    <t>Pôles d'équilibre</t>
  </si>
  <si>
    <t>Pôles de proximité</t>
  </si>
  <si>
    <t xml:space="preserve">Nb de  communes </t>
  </si>
  <si>
    <t xml:space="preserve">Population </t>
  </si>
  <si>
    <t>habitants</t>
  </si>
  <si>
    <t>Total</t>
  </si>
  <si>
    <t>pour 1000 hab.</t>
  </si>
  <si>
    <t>Démographie SCOT</t>
  </si>
  <si>
    <t>Emploi</t>
  </si>
  <si>
    <t>Logements</t>
  </si>
  <si>
    <t>10 000 lgts/an</t>
  </si>
  <si>
    <t>8000 lgts/an</t>
  </si>
  <si>
    <t>1000 lgts/an</t>
  </si>
  <si>
    <t>Communes</t>
  </si>
  <si>
    <t>Population 2020</t>
  </si>
  <si>
    <t>Concentration emploi</t>
  </si>
  <si>
    <t>Fos</t>
  </si>
  <si>
    <t>Port St Louis</t>
  </si>
  <si>
    <t>Saint Paul lès Durance</t>
  </si>
  <si>
    <t>Gemenos</t>
  </si>
  <si>
    <t>Venelles</t>
  </si>
  <si>
    <t>Rousset</t>
  </si>
  <si>
    <t xml:space="preserve">Marignane </t>
  </si>
  <si>
    <t>Mallemort</t>
  </si>
  <si>
    <t>Le Tholonet</t>
  </si>
  <si>
    <t>Vitrolles</t>
  </si>
  <si>
    <t>Grans</t>
  </si>
  <si>
    <t>Meyreuil</t>
  </si>
  <si>
    <t>Aix</t>
  </si>
  <si>
    <t>Sénas</t>
  </si>
  <si>
    <t>Lamanon</t>
  </si>
  <si>
    <t>Aubagne</t>
  </si>
  <si>
    <t>Lambesc</t>
  </si>
  <si>
    <t>Cassis</t>
  </si>
  <si>
    <t>Marseille</t>
  </si>
  <si>
    <t>Trets</t>
  </si>
  <si>
    <t>Eguilles</t>
  </si>
  <si>
    <t xml:space="preserve">Salon </t>
  </si>
  <si>
    <t>Lançon</t>
  </si>
  <si>
    <t>Cabries</t>
  </si>
  <si>
    <t>Martigues</t>
  </si>
  <si>
    <t>Roquevaire</t>
  </si>
  <si>
    <t>Bouc Bel Air</t>
  </si>
  <si>
    <t>La Ciotat</t>
  </si>
  <si>
    <t>Pélissanne</t>
  </si>
  <si>
    <t>La Roque d'Anth</t>
  </si>
  <si>
    <t>Berre</t>
  </si>
  <si>
    <t>Auriol</t>
  </si>
  <si>
    <t>Saint Estève J</t>
  </si>
  <si>
    <t>St Victoret</t>
  </si>
  <si>
    <t xml:space="preserve">La Fare </t>
  </si>
  <si>
    <t>La Destrousse</t>
  </si>
  <si>
    <t>Gardanne</t>
  </si>
  <si>
    <t>La Bouilladisse</t>
  </si>
  <si>
    <t>Carnoux</t>
  </si>
  <si>
    <t>Pertuis</t>
  </si>
  <si>
    <t>Velaux</t>
  </si>
  <si>
    <t>Istres</t>
  </si>
  <si>
    <t>Communes typées "Pôles d'emplois"</t>
  </si>
  <si>
    <t>Le Puy St Réparade</t>
  </si>
  <si>
    <t>Miramas</t>
  </si>
  <si>
    <t>Beaurecueil</t>
  </si>
  <si>
    <t>Port de bouc</t>
  </si>
  <si>
    <t>Communes typées "résidentielles"</t>
  </si>
  <si>
    <t>Peyrolles</t>
  </si>
  <si>
    <t>la Penne / Huveaune</t>
  </si>
  <si>
    <t>Saint Cannat</t>
  </si>
  <si>
    <t>Rognac</t>
  </si>
  <si>
    <t>communes intermédiaires</t>
  </si>
  <si>
    <t>Saint Mitre</t>
  </si>
  <si>
    <t>Les Pennes Mirabeau</t>
  </si>
  <si>
    <t>Roquefort la B</t>
  </si>
  <si>
    <t>Chateauneuf les M</t>
  </si>
  <si>
    <t>Concentration emploi : nb emplois/nb actifs ayant un emploi</t>
  </si>
  <si>
    <t>Carry</t>
  </si>
  <si>
    <t>Septèmes</t>
  </si>
  <si>
    <t>Gréasque</t>
  </si>
  <si>
    <t xml:space="preserve">Plan de Cuques </t>
  </si>
  <si>
    <t>Peynier</t>
  </si>
  <si>
    <t>Gignac la Nerthe</t>
  </si>
  <si>
    <t>Chateauneuf le rouge</t>
  </si>
  <si>
    <t>Allauch</t>
  </si>
  <si>
    <t>Puyloubier</t>
  </si>
  <si>
    <t>Saint Antonin/Bayon</t>
  </si>
  <si>
    <t>Rognes</t>
  </si>
  <si>
    <t>Fuveau</t>
  </si>
  <si>
    <t>Belcodène</t>
  </si>
  <si>
    <t>Saint Chamas</t>
  </si>
  <si>
    <t>Le Rove</t>
  </si>
  <si>
    <t>Vauvenargue</t>
  </si>
  <si>
    <t>Sausset</t>
  </si>
  <si>
    <t>Eyguières</t>
  </si>
  <si>
    <t>Peypin</t>
  </si>
  <si>
    <t>Mimet</t>
  </si>
  <si>
    <t>Meyrargues</t>
  </si>
  <si>
    <t>Charleval</t>
  </si>
  <si>
    <t>Ventabren</t>
  </si>
  <si>
    <t>Saint Zacharie</t>
  </si>
  <si>
    <t>Cuges les P</t>
  </si>
  <si>
    <t>Aurons</t>
  </si>
  <si>
    <t>La Barben</t>
  </si>
  <si>
    <t>Saint Marc Jaum</t>
  </si>
  <si>
    <t>Coudoux</t>
  </si>
  <si>
    <t>Simiane</t>
  </si>
  <si>
    <t>Jouques</t>
  </si>
  <si>
    <t>Vernègues</t>
  </si>
  <si>
    <t>Cornillon</t>
  </si>
  <si>
    <t>Ensues la R</t>
  </si>
  <si>
    <t>Alleins</t>
  </si>
  <si>
    <t>Saint savournin</t>
  </si>
  <si>
    <t xml:space="preserve">Ceyreste </t>
  </si>
  <si>
    <t>Cadolive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</si>
</sst>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/>
    <xf numFmtId="0" fontId="1" fillId="3" borderId="4" xfId="0" applyFont="1" applyFill="1" applyBorder="1"/>
    <xf numFmtId="0" fontId="1" fillId="3" borderId="0" xfId="0" applyFont="1" applyFill="1" applyAlignment="1">
      <alignment horizontal="center"/>
    </xf>
    <xf numFmtId="0" fontId="1" fillId="3" borderId="5" xfId="0" applyFont="1" applyFill="1" applyBorder="1"/>
    <xf numFmtId="0" fontId="1" fillId="0" borderId="0" xfId="0" applyFont="1"/>
    <xf numFmtId="0" fontId="1" fillId="3" borderId="6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/>
    <xf numFmtId="0" fontId="0" fillId="3" borderId="8" xfId="0" applyFill="1" applyBorder="1"/>
    <xf numFmtId="0" fontId="1" fillId="0" borderId="0" xfId="0" applyFont="1" applyAlignment="1">
      <alignment horizontal="center"/>
    </xf>
    <xf numFmtId="0" fontId="1" fillId="0" borderId="8" xfId="0" applyFont="1" applyBorder="1"/>
    <xf numFmtId="0" fontId="1" fillId="3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0" fillId="3" borderId="4" xfId="0" applyFill="1" applyBorder="1"/>
    <xf numFmtId="3" fontId="0" fillId="3" borderId="0" xfId="0" applyNumberFormat="1" applyFill="1"/>
    <xf numFmtId="164" fontId="1" fillId="3" borderId="5" xfId="0" applyNumberFormat="1" applyFont="1" applyFill="1" applyBorder="1"/>
    <xf numFmtId="0" fontId="0" fillId="3" borderId="10" xfId="0" applyFill="1" applyBorder="1"/>
    <xf numFmtId="3" fontId="0" fillId="3" borderId="11" xfId="0" applyNumberFormat="1" applyFill="1" applyBorder="1"/>
    <xf numFmtId="164" fontId="1" fillId="3" borderId="12" xfId="0" applyNumberFormat="1" applyFont="1" applyFill="1" applyBorder="1"/>
    <xf numFmtId="10" fontId="0" fillId="0" borderId="0" xfId="0" applyNumberFormat="1"/>
    <xf numFmtId="0" fontId="0" fillId="3" borderId="6" xfId="0" applyFill="1" applyBorder="1"/>
    <xf numFmtId="0" fontId="0" fillId="3" borderId="7" xfId="0" applyFill="1" applyBorder="1"/>
    <xf numFmtId="164" fontId="1" fillId="3" borderId="8" xfId="0" applyNumberFormat="1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4" xfId="0" applyFill="1" applyBorder="1"/>
    <xf numFmtId="0" fontId="0" fillId="4" borderId="0" xfId="0" applyFill="1"/>
    <xf numFmtId="0" fontId="0" fillId="4" borderId="5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5" borderId="4" xfId="0" applyFill="1" applyBorder="1"/>
    <xf numFmtId="0" fontId="0" fillId="5" borderId="0" xfId="0" applyFill="1"/>
    <xf numFmtId="0" fontId="0" fillId="5" borderId="5" xfId="0" applyFill="1" applyBorder="1"/>
    <xf numFmtId="0" fontId="0" fillId="6" borderId="4" xfId="0" applyFill="1" applyBorder="1"/>
    <xf numFmtId="0" fontId="0" fillId="6" borderId="0" xfId="0" applyFill="1"/>
    <xf numFmtId="0" fontId="0" fillId="6" borderId="5" xfId="0" applyFill="1" applyBorder="1"/>
    <xf numFmtId="0" fontId="0" fillId="7" borderId="4" xfId="0" applyFill="1" applyBorder="1"/>
    <xf numFmtId="0" fontId="0" fillId="7" borderId="0" xfId="0" applyFill="1"/>
    <xf numFmtId="0" fontId="0" fillId="7" borderId="5" xfId="0" applyFill="1" applyBorder="1"/>
    <xf numFmtId="0" fontId="0" fillId="0" borderId="0" xfId="0" applyAlignment="1">
      <alignment horizontal="center"/>
    </xf>
    <xf numFmtId="0" fontId="0" fillId="7" borderId="6" xfId="0" applyFill="1" applyBorder="1"/>
    <xf numFmtId="0" fontId="0" fillId="7" borderId="7" xfId="0" applyFill="1" applyBorder="1"/>
    <xf numFmtId="0" fontId="0" fillId="7" borderId="8" xfId="0" applyFill="1" applyBorder="1"/>
    <xf numFmtId="0" fontId="1" fillId="4" borderId="0" xfId="0" applyFont="1" applyFill="1"/>
    <xf numFmtId="0" fontId="1" fillId="7" borderId="0" xfId="0" applyFont="1" applyFill="1"/>
    <xf numFmtId="0" fontId="1" fillId="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76200</xdr:rowOff>
    </xdr:from>
    <xdr:to>
      <xdr:col>4</xdr:col>
      <xdr:colOff>114300</xdr:colOff>
      <xdr:row>25</xdr:row>
      <xdr:rowOff>9525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8F849E9-5C84-47AC-9F66-5025DBC78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43100"/>
          <a:ext cx="4000500" cy="2790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DCF45-758D-4894-9C16-26EBCA2A2244}">
  <dimension ref="A2:Q65"/>
  <sheetViews>
    <sheetView tabSelected="1" workbookViewId="0">
      <selection activeCell="F14" sqref="F14"/>
    </sheetView>
  </sheetViews>
  <sheetFormatPr baseColWidth="10" defaultRowHeight="15" x14ac:dyDescent="0.25"/>
  <cols>
    <col min="1" max="1" width="8.7109375" customWidth="1"/>
    <col min="2" max="2" width="17.5703125" customWidth="1"/>
    <col min="3" max="3" width="14.28515625" customWidth="1"/>
    <col min="4" max="4" width="17.7109375" customWidth="1"/>
    <col min="5" max="5" width="6" customWidth="1"/>
    <col min="6" max="6" width="19.42578125" customWidth="1"/>
    <col min="7" max="7" width="10.42578125" customWidth="1"/>
    <col min="8" max="8" width="14" customWidth="1"/>
    <col min="9" max="9" width="6.7109375" customWidth="1"/>
    <col min="10" max="10" width="18" customWidth="1"/>
    <col min="12" max="12" width="13.5703125" customWidth="1"/>
    <col min="13" max="13" width="11.140625" customWidth="1"/>
    <col min="14" max="14" width="17.85546875" customWidth="1"/>
    <col min="16" max="16" width="13.7109375" customWidth="1"/>
  </cols>
  <sheetData>
    <row r="2" spans="2:17" ht="21" x14ac:dyDescent="0.35">
      <c r="B2" s="1" t="s">
        <v>0</v>
      </c>
      <c r="C2" s="2"/>
      <c r="D2" s="3"/>
      <c r="F2" s="1" t="s">
        <v>1</v>
      </c>
      <c r="G2" s="2"/>
      <c r="H2" s="3"/>
      <c r="I2" s="4"/>
      <c r="J2" s="1" t="s">
        <v>2</v>
      </c>
      <c r="K2" s="2"/>
      <c r="L2" s="3"/>
      <c r="M2" s="4"/>
      <c r="N2" s="1" t="s">
        <v>3</v>
      </c>
      <c r="O2" s="2"/>
      <c r="P2" s="3"/>
    </row>
    <row r="3" spans="2:17" x14ac:dyDescent="0.25">
      <c r="B3" s="5" t="s">
        <v>4</v>
      </c>
      <c r="C3" s="6">
        <v>92</v>
      </c>
      <c r="D3" s="7"/>
      <c r="F3" s="5" t="s">
        <v>4</v>
      </c>
      <c r="G3" s="6">
        <v>25</v>
      </c>
      <c r="H3" s="7"/>
      <c r="I3" s="8"/>
      <c r="J3" s="5" t="s">
        <v>4</v>
      </c>
      <c r="K3" s="6">
        <v>13</v>
      </c>
      <c r="L3" s="7"/>
      <c r="M3" s="8"/>
      <c r="N3" s="5" t="s">
        <v>4</v>
      </c>
      <c r="O3" s="6">
        <v>54</v>
      </c>
      <c r="P3" s="7"/>
    </row>
    <row r="4" spans="2:17" x14ac:dyDescent="0.25">
      <c r="B4" s="9" t="s">
        <v>5</v>
      </c>
      <c r="C4" s="10">
        <f>G4+K4+O4</f>
        <v>1901373</v>
      </c>
      <c r="D4" s="11"/>
      <c r="F4" s="9" t="s">
        <v>5</v>
      </c>
      <c r="G4" s="10">
        <f>SUM(G12:G36)</f>
        <v>1546031</v>
      </c>
      <c r="H4" s="12" t="s">
        <v>6</v>
      </c>
      <c r="I4" s="8"/>
      <c r="J4" s="9" t="s">
        <v>5</v>
      </c>
      <c r="K4" s="10">
        <f>SUM(K12:K24)</f>
        <v>111555</v>
      </c>
      <c r="L4" s="12" t="s">
        <v>6</v>
      </c>
      <c r="M4" s="8"/>
      <c r="N4" s="9" t="s">
        <v>5</v>
      </c>
      <c r="O4" s="10">
        <f>SUM(O12:O65)</f>
        <v>243787</v>
      </c>
      <c r="P4" s="12" t="s">
        <v>6</v>
      </c>
    </row>
    <row r="5" spans="2:17" ht="6" customHeight="1" x14ac:dyDescent="0.25">
      <c r="B5" s="8"/>
      <c r="C5" s="13"/>
      <c r="D5" s="8"/>
      <c r="F5" s="8"/>
      <c r="G5" s="13"/>
      <c r="I5" s="8"/>
      <c r="J5" s="8"/>
      <c r="K5" s="13"/>
      <c r="M5" s="8"/>
      <c r="N5" s="8"/>
      <c r="O5" s="13"/>
    </row>
    <row r="6" spans="2:17" x14ac:dyDescent="0.25">
      <c r="B6" s="14"/>
      <c r="C6" s="15" t="s">
        <v>7</v>
      </c>
      <c r="D6" s="16" t="s">
        <v>8</v>
      </c>
      <c r="F6" s="14"/>
      <c r="G6" s="15" t="s">
        <v>7</v>
      </c>
      <c r="H6" s="17" t="s">
        <v>8</v>
      </c>
      <c r="I6" s="8"/>
      <c r="J6" s="14"/>
      <c r="K6" s="15" t="s">
        <v>7</v>
      </c>
      <c r="L6" s="17" t="s">
        <v>8</v>
      </c>
      <c r="M6" s="8"/>
      <c r="N6" s="14"/>
      <c r="O6" s="15" t="s">
        <v>7</v>
      </c>
      <c r="P6" s="17" t="s">
        <v>8</v>
      </c>
    </row>
    <row r="7" spans="2:17" x14ac:dyDescent="0.25">
      <c r="B7" s="18" t="s">
        <v>9</v>
      </c>
      <c r="C7" s="19">
        <v>200000</v>
      </c>
      <c r="D7" s="20">
        <f>C7*1000/C4</f>
        <v>105.18714634109141</v>
      </c>
      <c r="F7" s="21" t="s">
        <v>9</v>
      </c>
      <c r="G7" s="22">
        <f>C7*0.8</f>
        <v>160000</v>
      </c>
      <c r="H7" s="23">
        <f>G7*1000/G4</f>
        <v>103.4908096926905</v>
      </c>
      <c r="I7" s="24"/>
      <c r="J7" s="21" t="s">
        <v>9</v>
      </c>
      <c r="K7" s="22">
        <f>C7*0.1</f>
        <v>20000</v>
      </c>
      <c r="L7" s="23">
        <f>K7*1000/K4</f>
        <v>179.28376137331361</v>
      </c>
      <c r="M7" s="24"/>
      <c r="N7" s="21" t="s">
        <v>9</v>
      </c>
      <c r="O7" s="22">
        <f>C7*0.1</f>
        <v>20000</v>
      </c>
      <c r="P7" s="23">
        <f>O7*1000/O4</f>
        <v>82.038828977755173</v>
      </c>
      <c r="Q7" s="24"/>
    </row>
    <row r="8" spans="2:17" x14ac:dyDescent="0.25">
      <c r="B8" s="18" t="s">
        <v>10</v>
      </c>
      <c r="C8" s="19">
        <v>130000</v>
      </c>
      <c r="D8" s="20">
        <f>C8*1000/C4</f>
        <v>68.37164512170942</v>
      </c>
      <c r="F8" s="18" t="s">
        <v>10</v>
      </c>
      <c r="G8" s="19">
        <f>C8*0.8</f>
        <v>104000</v>
      </c>
      <c r="H8" s="20">
        <f>G8*1000/G4</f>
        <v>67.269026300248825</v>
      </c>
      <c r="J8" s="18" t="s">
        <v>10</v>
      </c>
      <c r="K8" s="19">
        <f>C8*0.05</f>
        <v>6500</v>
      </c>
      <c r="L8" s="20">
        <f>K8*1000/K4</f>
        <v>58.267222446326926</v>
      </c>
      <c r="N8" s="18" t="s">
        <v>10</v>
      </c>
      <c r="O8" s="19">
        <f>C8*0.15</f>
        <v>19500</v>
      </c>
      <c r="P8" s="20">
        <f>O8*1000/O4</f>
        <v>79.987858253311288</v>
      </c>
    </row>
    <row r="9" spans="2:17" x14ac:dyDescent="0.25">
      <c r="B9" s="25" t="s">
        <v>11</v>
      </c>
      <c r="C9" s="26" t="s">
        <v>12</v>
      </c>
      <c r="D9" s="27">
        <f>10000*1000/C4</f>
        <v>5.2593573170545707</v>
      </c>
      <c r="F9" s="25" t="s">
        <v>11</v>
      </c>
      <c r="G9" s="26" t="s">
        <v>13</v>
      </c>
      <c r="H9" s="27">
        <f>8000*1000/G4</f>
        <v>5.1745404846345258</v>
      </c>
      <c r="J9" s="25" t="s">
        <v>11</v>
      </c>
      <c r="K9" s="26" t="s">
        <v>14</v>
      </c>
      <c r="L9" s="27">
        <f>1000*1000/K4</f>
        <v>8.9641880686656812</v>
      </c>
      <c r="N9" s="25" t="s">
        <v>11</v>
      </c>
      <c r="O9" s="26" t="s">
        <v>14</v>
      </c>
      <c r="P9" s="27">
        <f>1000*1000/O4</f>
        <v>4.1019414488877581</v>
      </c>
    </row>
    <row r="11" spans="2:17" ht="30" x14ac:dyDescent="0.25">
      <c r="F11" s="28" t="s">
        <v>15</v>
      </c>
      <c r="G11" s="29" t="s">
        <v>16</v>
      </c>
      <c r="H11" s="30" t="s">
        <v>17</v>
      </c>
      <c r="I11" s="31"/>
      <c r="J11" s="28" t="s">
        <v>15</v>
      </c>
      <c r="K11" s="29" t="s">
        <v>16</v>
      </c>
      <c r="L11" s="30" t="s">
        <v>17</v>
      </c>
      <c r="M11" s="31"/>
      <c r="N11" s="28" t="s">
        <v>15</v>
      </c>
      <c r="O11" s="29" t="s">
        <v>16</v>
      </c>
      <c r="P11" s="30" t="s">
        <v>17</v>
      </c>
    </row>
    <row r="12" spans="2:17" x14ac:dyDescent="0.25">
      <c r="F12" s="32" t="s">
        <v>18</v>
      </c>
      <c r="G12" s="33">
        <v>15512</v>
      </c>
      <c r="H12" s="34">
        <v>215.2</v>
      </c>
      <c r="J12" s="35" t="s">
        <v>19</v>
      </c>
      <c r="K12" s="36">
        <v>8370</v>
      </c>
      <c r="L12" s="37">
        <v>115.1</v>
      </c>
      <c r="N12" s="35" t="s">
        <v>20</v>
      </c>
      <c r="O12" s="36">
        <v>891</v>
      </c>
      <c r="P12" s="37">
        <v>2161.5</v>
      </c>
    </row>
    <row r="13" spans="2:17" x14ac:dyDescent="0.25">
      <c r="F13" s="32" t="s">
        <v>21</v>
      </c>
      <c r="G13" s="33">
        <v>6698</v>
      </c>
      <c r="H13" s="34">
        <v>189.7</v>
      </c>
      <c r="J13" s="38" t="s">
        <v>22</v>
      </c>
      <c r="K13" s="39">
        <v>8432</v>
      </c>
      <c r="L13" s="40">
        <v>95.1</v>
      </c>
      <c r="N13" s="32" t="s">
        <v>23</v>
      </c>
      <c r="O13" s="33">
        <v>4977</v>
      </c>
      <c r="P13" s="34">
        <v>316.60000000000002</v>
      </c>
    </row>
    <row r="14" spans="2:17" x14ac:dyDescent="0.25">
      <c r="F14" s="32" t="s">
        <v>24</v>
      </c>
      <c r="G14" s="33">
        <v>32515</v>
      </c>
      <c r="H14" s="34">
        <v>187.8</v>
      </c>
      <c r="J14" s="41" t="s">
        <v>25</v>
      </c>
      <c r="K14" s="42">
        <v>6184</v>
      </c>
      <c r="L14" s="43">
        <v>71.599999999999994</v>
      </c>
      <c r="N14" s="32" t="s">
        <v>26</v>
      </c>
      <c r="O14" s="33">
        <v>2355</v>
      </c>
      <c r="P14" s="34">
        <v>125.7</v>
      </c>
    </row>
    <row r="15" spans="2:17" x14ac:dyDescent="0.25">
      <c r="F15" s="32" t="s">
        <v>27</v>
      </c>
      <c r="G15" s="33">
        <v>34418</v>
      </c>
      <c r="H15" s="34">
        <v>182.1</v>
      </c>
      <c r="J15" s="41" t="s">
        <v>28</v>
      </c>
      <c r="K15" s="42">
        <v>5201</v>
      </c>
      <c r="L15" s="43">
        <v>59.7</v>
      </c>
      <c r="N15" s="32" t="s">
        <v>29</v>
      </c>
      <c r="O15" s="33">
        <v>5786</v>
      </c>
      <c r="P15" s="34">
        <v>118.4</v>
      </c>
    </row>
    <row r="16" spans="2:17" x14ac:dyDescent="0.25">
      <c r="F16" s="32" t="s">
        <v>30</v>
      </c>
      <c r="G16" s="33">
        <v>147122</v>
      </c>
      <c r="H16" s="34">
        <v>157.30000000000001</v>
      </c>
      <c r="J16" s="41" t="s">
        <v>31</v>
      </c>
      <c r="K16" s="42">
        <v>6878</v>
      </c>
      <c r="L16" s="43">
        <v>55.9</v>
      </c>
      <c r="N16" s="32" t="s">
        <v>32</v>
      </c>
      <c r="O16" s="33">
        <v>244</v>
      </c>
      <c r="P16" s="34">
        <v>100.8</v>
      </c>
    </row>
    <row r="17" spans="1:16" x14ac:dyDescent="0.25">
      <c r="F17" s="32" t="s">
        <v>33</v>
      </c>
      <c r="G17" s="33">
        <v>47190</v>
      </c>
      <c r="H17" s="34">
        <v>148.30000000000001</v>
      </c>
      <c r="J17" s="41" t="s">
        <v>34</v>
      </c>
      <c r="K17" s="42">
        <v>10018</v>
      </c>
      <c r="L17" s="43">
        <v>54.6</v>
      </c>
      <c r="N17" s="38" t="s">
        <v>35</v>
      </c>
      <c r="O17" s="39">
        <v>6782</v>
      </c>
      <c r="P17" s="40">
        <v>98.5</v>
      </c>
    </row>
    <row r="18" spans="1:16" x14ac:dyDescent="0.25">
      <c r="F18" s="32" t="s">
        <v>36</v>
      </c>
      <c r="G18" s="33">
        <v>870321</v>
      </c>
      <c r="H18" s="34">
        <v>112</v>
      </c>
      <c r="J18" s="41" t="s">
        <v>37</v>
      </c>
      <c r="K18" s="42">
        <v>10507</v>
      </c>
      <c r="L18" s="43">
        <v>52.8</v>
      </c>
      <c r="N18" s="38" t="s">
        <v>38</v>
      </c>
      <c r="O18" s="39">
        <v>8076</v>
      </c>
      <c r="P18" s="40">
        <v>94.8</v>
      </c>
    </row>
    <row r="19" spans="1:16" x14ac:dyDescent="0.25">
      <c r="F19" s="32" t="s">
        <v>39</v>
      </c>
      <c r="G19" s="33">
        <v>45009</v>
      </c>
      <c r="H19" s="34">
        <v>111.8</v>
      </c>
      <c r="J19" s="44" t="s">
        <v>40</v>
      </c>
      <c r="K19" s="45">
        <v>9052</v>
      </c>
      <c r="L19" s="46">
        <v>49.7</v>
      </c>
      <c r="N19" s="38" t="s">
        <v>41</v>
      </c>
      <c r="O19" s="39">
        <v>10006</v>
      </c>
      <c r="P19" s="40">
        <v>91</v>
      </c>
    </row>
    <row r="20" spans="1:16" x14ac:dyDescent="0.25">
      <c r="F20" s="32" t="s">
        <v>42</v>
      </c>
      <c r="G20" s="33">
        <v>48506</v>
      </c>
      <c r="H20" s="34">
        <v>109.4</v>
      </c>
      <c r="J20" s="44" t="s">
        <v>43</v>
      </c>
      <c r="K20" s="45">
        <v>8569</v>
      </c>
      <c r="L20" s="46">
        <v>43.7</v>
      </c>
      <c r="N20" s="38" t="s">
        <v>44</v>
      </c>
      <c r="O20" s="39">
        <v>14984</v>
      </c>
      <c r="P20" s="40">
        <v>88.8</v>
      </c>
    </row>
    <row r="21" spans="1:16" x14ac:dyDescent="0.25">
      <c r="F21" s="38" t="s">
        <v>45</v>
      </c>
      <c r="G21" s="39">
        <v>36441</v>
      </c>
      <c r="H21" s="40">
        <v>99.2</v>
      </c>
      <c r="J21" s="44" t="s">
        <v>46</v>
      </c>
      <c r="K21" s="45">
        <v>10561</v>
      </c>
      <c r="L21" s="46">
        <v>37.9</v>
      </c>
      <c r="N21" s="41" t="s">
        <v>47</v>
      </c>
      <c r="O21" s="42">
        <v>5411</v>
      </c>
      <c r="P21" s="43">
        <v>74.599999999999994</v>
      </c>
    </row>
    <row r="22" spans="1:16" x14ac:dyDescent="0.25">
      <c r="B22" s="47"/>
      <c r="C22" s="47"/>
      <c r="D22" s="47"/>
      <c r="F22" s="38" t="s">
        <v>48</v>
      </c>
      <c r="G22" s="39">
        <v>13834</v>
      </c>
      <c r="H22" s="40">
        <v>97.6</v>
      </c>
      <c r="J22" s="44" t="s">
        <v>49</v>
      </c>
      <c r="K22" s="45">
        <v>12667</v>
      </c>
      <c r="L22" s="46">
        <v>36.299999999999997</v>
      </c>
      <c r="N22" s="41" t="s">
        <v>50</v>
      </c>
      <c r="O22" s="42">
        <v>379</v>
      </c>
      <c r="P22" s="43">
        <v>72.599999999999994</v>
      </c>
    </row>
    <row r="23" spans="1:16" x14ac:dyDescent="0.25">
      <c r="B23" s="8"/>
      <c r="C23" s="8"/>
      <c r="D23" s="8"/>
      <c r="F23" s="38" t="s">
        <v>51</v>
      </c>
      <c r="G23" s="39">
        <v>6609</v>
      </c>
      <c r="H23" s="40">
        <v>92</v>
      </c>
      <c r="J23" s="44" t="s">
        <v>52</v>
      </c>
      <c r="K23" s="45">
        <v>8800</v>
      </c>
      <c r="L23" s="46">
        <v>34.799999999999997</v>
      </c>
      <c r="N23" s="41" t="s">
        <v>53</v>
      </c>
      <c r="O23" s="42">
        <v>3803</v>
      </c>
      <c r="P23" s="43">
        <v>68.2</v>
      </c>
    </row>
    <row r="24" spans="1:16" x14ac:dyDescent="0.25">
      <c r="A24" s="8"/>
      <c r="F24" s="38" t="s">
        <v>54</v>
      </c>
      <c r="G24" s="39">
        <v>21501</v>
      </c>
      <c r="H24" s="40">
        <v>89.2</v>
      </c>
      <c r="J24" s="48" t="s">
        <v>55</v>
      </c>
      <c r="K24" s="49">
        <v>6316</v>
      </c>
      <c r="L24" s="50">
        <v>30.5</v>
      </c>
      <c r="N24" s="41" t="s">
        <v>56</v>
      </c>
      <c r="O24" s="42">
        <v>6623</v>
      </c>
      <c r="P24" s="43">
        <v>67.8</v>
      </c>
    </row>
    <row r="25" spans="1:16" x14ac:dyDescent="0.25">
      <c r="A25" s="8"/>
      <c r="F25" s="38" t="s">
        <v>57</v>
      </c>
      <c r="G25" s="39">
        <v>20498</v>
      </c>
      <c r="H25" s="40">
        <v>88.5</v>
      </c>
      <c r="N25" s="41" t="s">
        <v>58</v>
      </c>
      <c r="O25" s="42">
        <v>8579</v>
      </c>
      <c r="P25" s="43">
        <v>66.7</v>
      </c>
    </row>
    <row r="26" spans="1:16" x14ac:dyDescent="0.25">
      <c r="A26" s="8"/>
      <c r="F26" s="38" t="s">
        <v>59</v>
      </c>
      <c r="G26" s="39">
        <v>44438</v>
      </c>
      <c r="H26" s="40">
        <v>85.3</v>
      </c>
      <c r="J26" s="51" t="s">
        <v>60</v>
      </c>
      <c r="K26" s="51"/>
      <c r="L26" s="33"/>
      <c r="N26" s="41" t="s">
        <v>61</v>
      </c>
      <c r="O26" s="42">
        <v>5866</v>
      </c>
      <c r="P26" s="43">
        <v>66.3</v>
      </c>
    </row>
    <row r="27" spans="1:16" x14ac:dyDescent="0.25">
      <c r="A27" s="8"/>
      <c r="F27" s="38" t="s">
        <v>62</v>
      </c>
      <c r="G27" s="39">
        <v>26433</v>
      </c>
      <c r="H27" s="40">
        <v>85.3</v>
      </c>
      <c r="N27" s="41" t="s">
        <v>63</v>
      </c>
      <c r="O27" s="42">
        <v>600</v>
      </c>
      <c r="P27" s="43">
        <v>65.7</v>
      </c>
    </row>
    <row r="28" spans="1:16" x14ac:dyDescent="0.25">
      <c r="F28" s="38" t="s">
        <v>64</v>
      </c>
      <c r="G28" s="39">
        <v>16290</v>
      </c>
      <c r="H28" s="40">
        <v>82.8</v>
      </c>
      <c r="J28" s="52" t="s">
        <v>65</v>
      </c>
      <c r="K28" s="52"/>
      <c r="L28" s="45"/>
      <c r="N28" s="41" t="s">
        <v>66</v>
      </c>
      <c r="O28" s="42">
        <v>5129</v>
      </c>
      <c r="P28" s="43">
        <v>63.6</v>
      </c>
    </row>
    <row r="29" spans="1:16" x14ac:dyDescent="0.25">
      <c r="F29" s="41" t="s">
        <v>67</v>
      </c>
      <c r="G29" s="42">
        <v>6521</v>
      </c>
      <c r="H29" s="43">
        <v>78.5</v>
      </c>
      <c r="N29" s="41" t="s">
        <v>68</v>
      </c>
      <c r="O29" s="42">
        <v>5648</v>
      </c>
      <c r="P29" s="43">
        <v>59.8</v>
      </c>
    </row>
    <row r="30" spans="1:16" x14ac:dyDescent="0.25">
      <c r="F30" s="41" t="s">
        <v>69</v>
      </c>
      <c r="G30" s="42">
        <v>12136</v>
      </c>
      <c r="H30" s="43">
        <v>74.900000000000006</v>
      </c>
      <c r="J30" s="53" t="s">
        <v>70</v>
      </c>
      <c r="K30" s="53"/>
      <c r="N30" s="41" t="s">
        <v>71</v>
      </c>
      <c r="O30" s="42">
        <v>5818</v>
      </c>
      <c r="P30" s="43">
        <v>57.3</v>
      </c>
    </row>
    <row r="31" spans="1:16" x14ac:dyDescent="0.25">
      <c r="F31" s="41" t="s">
        <v>72</v>
      </c>
      <c r="G31" s="42">
        <v>21897</v>
      </c>
      <c r="H31" s="43">
        <v>74.3</v>
      </c>
      <c r="N31" s="41" t="s">
        <v>73</v>
      </c>
      <c r="O31" s="42">
        <v>5937</v>
      </c>
      <c r="P31" s="43">
        <v>56.8</v>
      </c>
    </row>
    <row r="32" spans="1:16" x14ac:dyDescent="0.25">
      <c r="F32" s="41" t="s">
        <v>74</v>
      </c>
      <c r="G32" s="42">
        <v>17809</v>
      </c>
      <c r="H32" s="43">
        <v>65</v>
      </c>
      <c r="J32" t="s">
        <v>75</v>
      </c>
      <c r="N32" s="41" t="s">
        <v>76</v>
      </c>
      <c r="O32" s="42">
        <v>5705</v>
      </c>
      <c r="P32" s="43">
        <v>55.8</v>
      </c>
    </row>
    <row r="33" spans="6:16" x14ac:dyDescent="0.25">
      <c r="F33" s="44" t="s">
        <v>77</v>
      </c>
      <c r="G33" s="45">
        <v>11366</v>
      </c>
      <c r="H33" s="46">
        <v>48.2</v>
      </c>
      <c r="N33" s="41" t="s">
        <v>78</v>
      </c>
      <c r="O33" s="42">
        <v>4281</v>
      </c>
      <c r="P33" s="43">
        <v>55.2</v>
      </c>
    </row>
    <row r="34" spans="6:16" x14ac:dyDescent="0.25">
      <c r="F34" s="44" t="s">
        <v>79</v>
      </c>
      <c r="G34" s="45">
        <v>11522</v>
      </c>
      <c r="H34" s="46">
        <v>45.4</v>
      </c>
      <c r="N34" s="41" t="s">
        <v>80</v>
      </c>
      <c r="O34" s="42">
        <v>3567</v>
      </c>
      <c r="P34" s="43">
        <v>53.8</v>
      </c>
    </row>
    <row r="35" spans="6:16" x14ac:dyDescent="0.25">
      <c r="F35" s="44" t="s">
        <v>81</v>
      </c>
      <c r="G35" s="45">
        <v>9899</v>
      </c>
      <c r="H35" s="46">
        <v>42.3</v>
      </c>
      <c r="N35" s="41" t="s">
        <v>82</v>
      </c>
      <c r="O35" s="42">
        <v>2358</v>
      </c>
      <c r="P35" s="43">
        <v>51.2</v>
      </c>
    </row>
    <row r="36" spans="6:16" x14ac:dyDescent="0.25">
      <c r="F36" s="48" t="s">
        <v>83</v>
      </c>
      <c r="G36" s="49">
        <v>21546</v>
      </c>
      <c r="H36" s="50">
        <v>38.1</v>
      </c>
      <c r="N36" s="41" t="s">
        <v>84</v>
      </c>
      <c r="O36" s="42">
        <v>1785</v>
      </c>
      <c r="P36" s="43">
        <v>50.3</v>
      </c>
    </row>
    <row r="37" spans="6:16" x14ac:dyDescent="0.25">
      <c r="N37" s="44" t="s">
        <v>85</v>
      </c>
      <c r="O37" s="45">
        <v>125</v>
      </c>
      <c r="P37" s="46">
        <v>49.5</v>
      </c>
    </row>
    <row r="38" spans="6:16" x14ac:dyDescent="0.25">
      <c r="N38" s="44" t="s">
        <v>86</v>
      </c>
      <c r="O38" s="45">
        <v>4616</v>
      </c>
      <c r="P38" s="46">
        <v>49.4</v>
      </c>
    </row>
    <row r="39" spans="6:16" x14ac:dyDescent="0.25">
      <c r="N39" s="44" t="s">
        <v>87</v>
      </c>
      <c r="O39" s="45">
        <v>10164</v>
      </c>
      <c r="P39" s="46">
        <v>46.3</v>
      </c>
    </row>
    <row r="40" spans="6:16" x14ac:dyDescent="0.25">
      <c r="N40" s="44" t="s">
        <v>88</v>
      </c>
      <c r="O40" s="45">
        <v>1917</v>
      </c>
      <c r="P40" s="46">
        <v>45.6</v>
      </c>
    </row>
    <row r="41" spans="6:16" x14ac:dyDescent="0.25">
      <c r="N41" s="44" t="s">
        <v>89</v>
      </c>
      <c r="O41" s="45">
        <v>8617</v>
      </c>
      <c r="P41" s="46">
        <v>43.7</v>
      </c>
    </row>
    <row r="42" spans="6:16" x14ac:dyDescent="0.25">
      <c r="N42" s="44" t="s">
        <v>90</v>
      </c>
      <c r="O42" s="45">
        <v>5193</v>
      </c>
      <c r="P42" s="46">
        <v>43.1</v>
      </c>
    </row>
    <row r="43" spans="6:16" x14ac:dyDescent="0.25">
      <c r="N43" s="44" t="s">
        <v>91</v>
      </c>
      <c r="O43" s="45">
        <v>1024</v>
      </c>
      <c r="P43" s="46">
        <v>42.4</v>
      </c>
    </row>
    <row r="44" spans="6:16" x14ac:dyDescent="0.25">
      <c r="N44" s="44" t="s">
        <v>92</v>
      </c>
      <c r="O44" s="45">
        <v>7570</v>
      </c>
      <c r="P44" s="46">
        <v>40.299999999999997</v>
      </c>
    </row>
    <row r="45" spans="6:16" x14ac:dyDescent="0.25">
      <c r="N45" s="44" t="s">
        <v>93</v>
      </c>
      <c r="O45" s="45">
        <v>6854</v>
      </c>
      <c r="P45" s="46">
        <v>39.700000000000003</v>
      </c>
    </row>
    <row r="46" spans="6:16" x14ac:dyDescent="0.25">
      <c r="N46" s="44" t="s">
        <v>94</v>
      </c>
      <c r="O46" s="45">
        <v>5604</v>
      </c>
      <c r="P46" s="46">
        <v>39.1</v>
      </c>
    </row>
    <row r="47" spans="6:16" x14ac:dyDescent="0.25">
      <c r="N47" s="44" t="s">
        <v>95</v>
      </c>
      <c r="O47" s="45">
        <v>4158</v>
      </c>
      <c r="P47" s="46">
        <v>37.799999999999997</v>
      </c>
    </row>
    <row r="48" spans="6:16" x14ac:dyDescent="0.25">
      <c r="N48" s="44" t="s">
        <v>96</v>
      </c>
      <c r="O48" s="45">
        <v>3843</v>
      </c>
      <c r="P48" s="46">
        <v>36.4</v>
      </c>
    </row>
    <row r="49" spans="14:16" x14ac:dyDescent="0.25">
      <c r="N49" s="44" t="s">
        <v>97</v>
      </c>
      <c r="O49" s="45">
        <v>2655</v>
      </c>
      <c r="P49" s="46">
        <v>33.9</v>
      </c>
    </row>
    <row r="50" spans="14:16" x14ac:dyDescent="0.25">
      <c r="N50" s="44" t="s">
        <v>98</v>
      </c>
      <c r="O50" s="45">
        <v>5381</v>
      </c>
      <c r="P50" s="46">
        <v>33.700000000000003</v>
      </c>
    </row>
    <row r="51" spans="14:16" x14ac:dyDescent="0.25">
      <c r="N51" s="44" t="s">
        <v>99</v>
      </c>
      <c r="O51" s="45">
        <v>5985</v>
      </c>
      <c r="P51" s="46">
        <v>33.200000000000003</v>
      </c>
    </row>
    <row r="52" spans="14:16" x14ac:dyDescent="0.25">
      <c r="N52" s="44" t="s">
        <v>100</v>
      </c>
      <c r="O52" s="45">
        <v>5380</v>
      </c>
      <c r="P52" s="46">
        <v>32.9</v>
      </c>
    </row>
    <row r="53" spans="14:16" x14ac:dyDescent="0.25">
      <c r="N53" s="44" t="s">
        <v>101</v>
      </c>
      <c r="O53" s="45">
        <v>565</v>
      </c>
      <c r="P53" s="46">
        <v>32.6</v>
      </c>
    </row>
    <row r="54" spans="14:16" x14ac:dyDescent="0.25">
      <c r="N54" s="44" t="s">
        <v>102</v>
      </c>
      <c r="O54" s="45">
        <v>845</v>
      </c>
      <c r="P54" s="46">
        <v>32.1</v>
      </c>
    </row>
    <row r="55" spans="14:16" x14ac:dyDescent="0.25">
      <c r="N55" s="44" t="s">
        <v>103</v>
      </c>
      <c r="O55" s="45">
        <v>1229</v>
      </c>
      <c r="P55" s="46">
        <v>31.2</v>
      </c>
    </row>
    <row r="56" spans="14:16" x14ac:dyDescent="0.25">
      <c r="N56" s="44" t="s">
        <v>104</v>
      </c>
      <c r="O56" s="45">
        <v>3668</v>
      </c>
      <c r="P56" s="46">
        <v>30.5</v>
      </c>
    </row>
    <row r="57" spans="14:16" x14ac:dyDescent="0.25">
      <c r="N57" s="44" t="s">
        <v>105</v>
      </c>
      <c r="O57" s="45">
        <v>5917</v>
      </c>
      <c r="P57" s="46">
        <v>30.5</v>
      </c>
    </row>
    <row r="58" spans="14:16" x14ac:dyDescent="0.25">
      <c r="N58" s="44" t="s">
        <v>106</v>
      </c>
      <c r="O58" s="45">
        <v>4436</v>
      </c>
      <c r="P58" s="46">
        <v>30.2</v>
      </c>
    </row>
    <row r="59" spans="14:16" x14ac:dyDescent="0.25">
      <c r="N59" s="44" t="s">
        <v>107</v>
      </c>
      <c r="O59" s="45">
        <v>2062</v>
      </c>
      <c r="P59" s="46">
        <v>28.7</v>
      </c>
    </row>
    <row r="60" spans="14:16" x14ac:dyDescent="0.25">
      <c r="N60" s="44" t="s">
        <v>108</v>
      </c>
      <c r="O60" s="45">
        <v>1494</v>
      </c>
      <c r="P60" s="46">
        <v>27.4</v>
      </c>
    </row>
    <row r="61" spans="14:16" x14ac:dyDescent="0.25">
      <c r="N61" s="44" t="s">
        <v>109</v>
      </c>
      <c r="O61" s="45">
        <v>5739</v>
      </c>
      <c r="P61" s="46">
        <v>26.7</v>
      </c>
    </row>
    <row r="62" spans="14:16" x14ac:dyDescent="0.25">
      <c r="N62" s="44" t="s">
        <v>110</v>
      </c>
      <c r="O62" s="45">
        <v>2695</v>
      </c>
      <c r="P62" s="46">
        <v>26.6</v>
      </c>
    </row>
    <row r="63" spans="14:16" x14ac:dyDescent="0.25">
      <c r="N63" s="44" t="s">
        <v>111</v>
      </c>
      <c r="O63" s="45">
        <v>3481</v>
      </c>
      <c r="P63" s="46">
        <v>24.7</v>
      </c>
    </row>
    <row r="64" spans="14:16" x14ac:dyDescent="0.25">
      <c r="N64" s="44" t="s">
        <v>112</v>
      </c>
      <c r="O64" s="45">
        <v>4801</v>
      </c>
      <c r="P64" s="46">
        <v>24.5</v>
      </c>
    </row>
    <row r="65" spans="14:16" x14ac:dyDescent="0.25">
      <c r="N65" s="48" t="s">
        <v>113</v>
      </c>
      <c r="O65" s="49">
        <v>2179</v>
      </c>
      <c r="P65" s="50">
        <v>17.2</v>
      </c>
    </row>
  </sheetData>
  <mergeCells count="6">
    <mergeCell ref="B2:D2"/>
    <mergeCell ref="F2:H2"/>
    <mergeCell ref="J2:L2"/>
    <mergeCell ref="N2:P2"/>
    <mergeCell ref="B22:D22"/>
    <mergeCell ref="J30:K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Muriel PLATON</dc:creator>
  <cp:lastModifiedBy>Muriel PLATON</cp:lastModifiedBy>
  <dcterms:created xsi:type="dcterms:W3CDTF">2024-06-08T07:47:41Z</dcterms:created>
  <dcterms:modified xsi:type="dcterms:W3CDTF">2024-06-08T07:48:31Z</dcterms:modified>
</cp:coreProperties>
</file>